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2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4360" windowHeight="3400" activeTab="3"/>
  </bookViews>
  <sheets>
    <sheet name="Esercizio1" sheetId="1" r:id="rId1"/>
    <sheet name="Esercizio 2" sheetId="2" r:id="rId2"/>
    <sheet name="Foglio1" sheetId="3" r:id="rId3"/>
    <sheet name="Foglio2" sheetId="4" r:id="rId4"/>
  </sheets>
  <definedNames/>
  <calcPr fullCalcOnLoad="1"/>
</workbook>
</file>

<file path=xl/sharedStrings.xml><?xml version="1.0" encoding="utf-8"?>
<sst xmlns="http://schemas.openxmlformats.org/spreadsheetml/2006/main" count="81" uniqueCount="55">
  <si>
    <t>Calcolare la temperatura finale Tf (Q=0, L =0)</t>
  </si>
  <si>
    <t>Svolgimento</t>
  </si>
  <si>
    <t>La massa del metallo</t>
  </si>
  <si>
    <t>Il volume del cilindro di metallo è:</t>
  </si>
  <si>
    <t>Il volume dell'acqua è</t>
  </si>
  <si>
    <r>
      <t>V</t>
    </r>
    <r>
      <rPr>
        <vertAlign val="subscript"/>
        <sz val="11"/>
        <color indexed="8"/>
        <rFont val="Calibri"/>
        <family val="2"/>
      </rPr>
      <t>A</t>
    </r>
    <r>
      <rPr>
        <sz val="11"/>
        <color theme="1"/>
        <rFont val="Calibri"/>
        <family val="2"/>
      </rPr>
      <t xml:space="preserve"> </t>
    </r>
  </si>
  <si>
    <t>l</t>
  </si>
  <si>
    <r>
      <t>m</t>
    </r>
    <r>
      <rPr>
        <vertAlign val="superscript"/>
        <sz val="11"/>
        <color indexed="8"/>
        <rFont val="Calibri"/>
        <family val="2"/>
      </rPr>
      <t>3</t>
    </r>
  </si>
  <si>
    <t xml:space="preserve">la massa dell'acqua </t>
  </si>
  <si>
    <t>kg</t>
  </si>
  <si>
    <t>°C</t>
  </si>
  <si>
    <t>kJ</t>
  </si>
  <si>
    <t>Pa</t>
  </si>
  <si>
    <t>m</t>
  </si>
  <si>
    <t>Dall'equazione di stato</t>
  </si>
  <si>
    <r>
      <rPr>
        <sz val="11"/>
        <color indexed="8"/>
        <rFont val="Symbol"/>
        <family val="1"/>
      </rPr>
      <t>D</t>
    </r>
    <r>
      <rPr>
        <sz val="11"/>
        <color theme="1"/>
        <rFont val="Calibri"/>
        <family val="2"/>
      </rPr>
      <t>U</t>
    </r>
    <r>
      <rPr>
        <vertAlign val="subscript"/>
        <sz val="11"/>
        <color indexed="8"/>
        <rFont val="Calibri"/>
        <family val="2"/>
      </rPr>
      <t>A</t>
    </r>
    <r>
      <rPr>
        <sz val="11"/>
        <color theme="1"/>
        <rFont val="Calibri"/>
        <family val="2"/>
      </rPr>
      <t xml:space="preserve"> = m</t>
    </r>
    <r>
      <rPr>
        <vertAlign val="subscript"/>
        <sz val="11"/>
        <color indexed="8"/>
        <rFont val="Calibri"/>
        <family val="2"/>
      </rPr>
      <t>A</t>
    </r>
    <r>
      <rPr>
        <sz val="11"/>
        <color theme="1"/>
        <rFont val="Calibri"/>
        <family val="2"/>
      </rPr>
      <t>c</t>
    </r>
    <r>
      <rPr>
        <vertAlign val="subscript"/>
        <sz val="11"/>
        <color indexed="8"/>
        <rFont val="Calibri"/>
        <family val="2"/>
      </rPr>
      <t>A</t>
    </r>
    <r>
      <rPr>
        <sz val="11"/>
        <color theme="1"/>
        <rFont val="Calibri"/>
        <family val="2"/>
      </rPr>
      <t>(T</t>
    </r>
    <r>
      <rPr>
        <vertAlign val="subscript"/>
        <sz val="11"/>
        <color indexed="8"/>
        <rFont val="Calibri"/>
        <family val="2"/>
      </rPr>
      <t>f</t>
    </r>
    <r>
      <rPr>
        <sz val="11"/>
        <color theme="1"/>
        <rFont val="Calibri"/>
        <family val="2"/>
      </rPr>
      <t>-T</t>
    </r>
    <r>
      <rPr>
        <vertAlign val="subscript"/>
        <sz val="11"/>
        <color indexed="8"/>
        <rFont val="Calibri"/>
        <family val="2"/>
      </rPr>
      <t>i,A</t>
    </r>
    <r>
      <rPr>
        <sz val="11"/>
        <color theme="1"/>
        <rFont val="Calibri"/>
        <family val="2"/>
      </rPr>
      <t>)</t>
    </r>
  </si>
  <si>
    <r>
      <rPr>
        <sz val="11"/>
        <color indexed="8"/>
        <rFont val="Symbol"/>
        <family val="1"/>
      </rPr>
      <t>D</t>
    </r>
    <r>
      <rPr>
        <sz val="11"/>
        <color theme="1"/>
        <rFont val="Calibri"/>
        <family val="2"/>
      </rPr>
      <t>U</t>
    </r>
    <r>
      <rPr>
        <vertAlign val="subscript"/>
        <sz val="11"/>
        <color indexed="8"/>
        <rFont val="Calibri"/>
        <family val="2"/>
      </rPr>
      <t>M</t>
    </r>
    <r>
      <rPr>
        <sz val="11"/>
        <color theme="1"/>
        <rFont val="Calibri"/>
        <family val="2"/>
      </rPr>
      <t xml:space="preserve"> = m</t>
    </r>
    <r>
      <rPr>
        <vertAlign val="subscript"/>
        <sz val="11"/>
        <color indexed="8"/>
        <rFont val="Calibri"/>
        <family val="2"/>
      </rPr>
      <t>M</t>
    </r>
    <r>
      <rPr>
        <sz val="11"/>
        <color theme="1"/>
        <rFont val="Calibri"/>
        <family val="2"/>
      </rPr>
      <t>c</t>
    </r>
    <r>
      <rPr>
        <vertAlign val="subscript"/>
        <sz val="11"/>
        <color indexed="8"/>
        <rFont val="Calibri"/>
        <family val="2"/>
      </rPr>
      <t>M</t>
    </r>
    <r>
      <rPr>
        <sz val="11"/>
        <color theme="1"/>
        <rFont val="Calibri"/>
        <family val="2"/>
      </rPr>
      <t>(T</t>
    </r>
    <r>
      <rPr>
        <vertAlign val="subscript"/>
        <sz val="11"/>
        <color indexed="8"/>
        <rFont val="Calibri"/>
        <family val="2"/>
      </rPr>
      <t>f</t>
    </r>
    <r>
      <rPr>
        <sz val="11"/>
        <color theme="1"/>
        <rFont val="Calibri"/>
        <family val="2"/>
      </rPr>
      <t>-T</t>
    </r>
    <r>
      <rPr>
        <vertAlign val="subscript"/>
        <sz val="11"/>
        <color indexed="8"/>
        <rFont val="Calibri"/>
        <family val="2"/>
      </rPr>
      <t>i,M</t>
    </r>
    <r>
      <rPr>
        <sz val="11"/>
        <color theme="1"/>
        <rFont val="Calibri"/>
        <family val="2"/>
      </rPr>
      <t>)</t>
    </r>
  </si>
  <si>
    <r>
      <t xml:space="preserve"> m</t>
    </r>
    <r>
      <rPr>
        <vertAlign val="subscript"/>
        <sz val="11"/>
        <color indexed="8"/>
        <rFont val="Calibri"/>
        <family val="2"/>
      </rPr>
      <t>A</t>
    </r>
    <r>
      <rPr>
        <sz val="11"/>
        <color theme="1"/>
        <rFont val="Calibri"/>
        <family val="2"/>
      </rPr>
      <t>c</t>
    </r>
    <r>
      <rPr>
        <vertAlign val="subscript"/>
        <sz val="11"/>
        <color indexed="8"/>
        <rFont val="Calibri"/>
        <family val="2"/>
      </rPr>
      <t>A</t>
    </r>
    <r>
      <rPr>
        <sz val="11"/>
        <color theme="1"/>
        <rFont val="Calibri"/>
        <family val="2"/>
      </rPr>
      <t>(T</t>
    </r>
    <r>
      <rPr>
        <vertAlign val="subscript"/>
        <sz val="11"/>
        <color indexed="8"/>
        <rFont val="Calibri"/>
        <family val="2"/>
      </rPr>
      <t>f</t>
    </r>
    <r>
      <rPr>
        <sz val="11"/>
        <color theme="1"/>
        <rFont val="Calibri"/>
        <family val="2"/>
      </rPr>
      <t>-T</t>
    </r>
    <r>
      <rPr>
        <vertAlign val="subscript"/>
        <sz val="11"/>
        <color indexed="8"/>
        <rFont val="Calibri"/>
        <family val="2"/>
      </rPr>
      <t>i,A</t>
    </r>
    <r>
      <rPr>
        <sz val="11"/>
        <color theme="1"/>
        <rFont val="Calibri"/>
        <family val="2"/>
      </rPr>
      <t>)+m</t>
    </r>
    <r>
      <rPr>
        <vertAlign val="subscript"/>
        <sz val="11"/>
        <color indexed="8"/>
        <rFont val="Calibri"/>
        <family val="2"/>
      </rPr>
      <t>M</t>
    </r>
    <r>
      <rPr>
        <sz val="11"/>
        <color theme="1"/>
        <rFont val="Calibri"/>
        <family val="2"/>
      </rPr>
      <t>c</t>
    </r>
    <r>
      <rPr>
        <vertAlign val="subscript"/>
        <sz val="11"/>
        <color indexed="8"/>
        <rFont val="Calibri"/>
        <family val="2"/>
      </rPr>
      <t>M</t>
    </r>
    <r>
      <rPr>
        <sz val="11"/>
        <color theme="1"/>
        <rFont val="Calibri"/>
        <family val="2"/>
      </rPr>
      <t>(T</t>
    </r>
    <r>
      <rPr>
        <vertAlign val="subscript"/>
        <sz val="11"/>
        <color indexed="8"/>
        <rFont val="Calibri"/>
        <family val="2"/>
      </rPr>
      <t>f-</t>
    </r>
    <r>
      <rPr>
        <sz val="11"/>
        <color theme="1"/>
        <rFont val="Calibri"/>
        <family val="2"/>
      </rPr>
      <t>T</t>
    </r>
    <r>
      <rPr>
        <vertAlign val="subscript"/>
        <sz val="11"/>
        <color indexed="8"/>
        <rFont val="Calibri"/>
        <family val="2"/>
      </rPr>
      <t>i,M</t>
    </r>
    <r>
      <rPr>
        <sz val="11"/>
        <color theme="1"/>
        <rFont val="Calibri"/>
        <family val="2"/>
      </rPr>
      <t>) =0</t>
    </r>
  </si>
  <si>
    <r>
      <t>T</t>
    </r>
    <r>
      <rPr>
        <vertAlign val="subscript"/>
        <sz val="11"/>
        <color indexed="8"/>
        <rFont val="Calibri"/>
        <family val="2"/>
      </rPr>
      <t xml:space="preserve">f </t>
    </r>
    <r>
      <rPr>
        <sz val="11"/>
        <color theme="1"/>
        <rFont val="Calibri"/>
        <family val="2"/>
      </rPr>
      <t>= (m</t>
    </r>
    <r>
      <rPr>
        <vertAlign val="subscript"/>
        <sz val="11"/>
        <color indexed="8"/>
        <rFont val="Calibri"/>
        <family val="2"/>
      </rPr>
      <t>A</t>
    </r>
    <r>
      <rPr>
        <sz val="11"/>
        <color theme="1"/>
        <rFont val="Calibri"/>
        <family val="2"/>
      </rPr>
      <t>c</t>
    </r>
    <r>
      <rPr>
        <vertAlign val="subscript"/>
        <sz val="11"/>
        <color indexed="8"/>
        <rFont val="Calibri"/>
        <family val="2"/>
      </rPr>
      <t>A</t>
    </r>
    <r>
      <rPr>
        <sz val="11"/>
        <color theme="1"/>
        <rFont val="Calibri"/>
        <family val="2"/>
      </rPr>
      <t>T</t>
    </r>
    <r>
      <rPr>
        <vertAlign val="subscript"/>
        <sz val="11"/>
        <color indexed="8"/>
        <rFont val="Calibri"/>
        <family val="2"/>
      </rPr>
      <t>i,A</t>
    </r>
    <r>
      <rPr>
        <sz val="11"/>
        <color theme="1"/>
        <rFont val="Calibri"/>
        <family val="2"/>
      </rPr>
      <t>+m</t>
    </r>
    <r>
      <rPr>
        <vertAlign val="subscript"/>
        <sz val="11"/>
        <color indexed="8"/>
        <rFont val="Calibri"/>
        <family val="2"/>
      </rPr>
      <t>M</t>
    </r>
    <r>
      <rPr>
        <sz val="11"/>
        <color theme="1"/>
        <rFont val="Calibri"/>
        <family val="2"/>
      </rPr>
      <t>c</t>
    </r>
    <r>
      <rPr>
        <vertAlign val="subscript"/>
        <sz val="11"/>
        <color indexed="8"/>
        <rFont val="Calibri"/>
        <family val="2"/>
      </rPr>
      <t>M</t>
    </r>
    <r>
      <rPr>
        <sz val="11"/>
        <color theme="1"/>
        <rFont val="Calibri"/>
        <family val="2"/>
      </rPr>
      <t>T</t>
    </r>
    <r>
      <rPr>
        <vertAlign val="subscript"/>
        <sz val="11"/>
        <color indexed="8"/>
        <rFont val="Calibri"/>
        <family val="2"/>
      </rPr>
      <t>i,M</t>
    </r>
    <r>
      <rPr>
        <sz val="11"/>
        <color theme="1"/>
        <rFont val="Calibri"/>
        <family val="2"/>
      </rPr>
      <t>)/(m</t>
    </r>
    <r>
      <rPr>
        <vertAlign val="subscript"/>
        <sz val="11"/>
        <color indexed="8"/>
        <rFont val="Calibri"/>
        <family val="2"/>
      </rPr>
      <t>A</t>
    </r>
    <r>
      <rPr>
        <sz val="11"/>
        <color theme="1"/>
        <rFont val="Calibri"/>
        <family val="2"/>
      </rPr>
      <t>c</t>
    </r>
    <r>
      <rPr>
        <vertAlign val="subscript"/>
        <sz val="11"/>
        <color indexed="8"/>
        <rFont val="Calibri"/>
        <family val="2"/>
      </rPr>
      <t>A</t>
    </r>
    <r>
      <rPr>
        <sz val="11"/>
        <color theme="1"/>
        <rFont val="Calibri"/>
        <family val="2"/>
      </rPr>
      <t>+m</t>
    </r>
    <r>
      <rPr>
        <vertAlign val="subscript"/>
        <sz val="11"/>
        <color indexed="8"/>
        <rFont val="Calibri"/>
        <family val="2"/>
      </rPr>
      <t>M</t>
    </r>
    <r>
      <rPr>
        <sz val="11"/>
        <color theme="1"/>
        <rFont val="Calibri"/>
        <family val="2"/>
      </rPr>
      <t>c</t>
    </r>
    <r>
      <rPr>
        <vertAlign val="subscript"/>
        <sz val="11"/>
        <color indexed="8"/>
        <rFont val="Calibri"/>
        <family val="2"/>
      </rPr>
      <t>M</t>
    </r>
    <r>
      <rPr>
        <sz val="11"/>
        <color theme="1"/>
        <rFont val="Calibri"/>
        <family val="2"/>
      </rPr>
      <t>)</t>
    </r>
  </si>
  <si>
    <r>
      <t xml:space="preserve"> (m</t>
    </r>
    <r>
      <rPr>
        <vertAlign val="subscript"/>
        <sz val="11"/>
        <color indexed="8"/>
        <rFont val="Calibri"/>
        <family val="2"/>
      </rPr>
      <t>A</t>
    </r>
    <r>
      <rPr>
        <sz val="11"/>
        <color theme="1"/>
        <rFont val="Calibri"/>
        <family val="2"/>
      </rPr>
      <t>c</t>
    </r>
    <r>
      <rPr>
        <vertAlign val="subscript"/>
        <sz val="11"/>
        <color indexed="8"/>
        <rFont val="Calibri"/>
        <family val="2"/>
      </rPr>
      <t>A</t>
    </r>
    <r>
      <rPr>
        <sz val="11"/>
        <color theme="1"/>
        <rFont val="Calibri"/>
        <family val="2"/>
      </rPr>
      <t>+m</t>
    </r>
    <r>
      <rPr>
        <vertAlign val="subscript"/>
        <sz val="11"/>
        <color indexed="8"/>
        <rFont val="Calibri"/>
        <family val="2"/>
      </rPr>
      <t>M</t>
    </r>
    <r>
      <rPr>
        <sz val="11"/>
        <color theme="1"/>
        <rFont val="Calibri"/>
        <family val="2"/>
      </rPr>
      <t>c</t>
    </r>
    <r>
      <rPr>
        <vertAlign val="subscript"/>
        <sz val="11"/>
        <color indexed="8"/>
        <rFont val="Calibri"/>
        <family val="2"/>
      </rPr>
      <t>M</t>
    </r>
    <r>
      <rPr>
        <sz val="11"/>
        <color theme="1"/>
        <rFont val="Calibri"/>
        <family val="2"/>
      </rPr>
      <t>)*T</t>
    </r>
    <r>
      <rPr>
        <vertAlign val="subscript"/>
        <sz val="11"/>
        <color indexed="8"/>
        <rFont val="Calibri"/>
        <family val="2"/>
      </rPr>
      <t xml:space="preserve">f </t>
    </r>
    <r>
      <rPr>
        <sz val="11"/>
        <color theme="1"/>
        <rFont val="Calibri"/>
        <family val="2"/>
      </rPr>
      <t>= m</t>
    </r>
    <r>
      <rPr>
        <vertAlign val="subscript"/>
        <sz val="11"/>
        <color indexed="8"/>
        <rFont val="Calibri"/>
        <family val="2"/>
      </rPr>
      <t>A</t>
    </r>
    <r>
      <rPr>
        <sz val="11"/>
        <color theme="1"/>
        <rFont val="Calibri"/>
        <family val="2"/>
      </rPr>
      <t>c</t>
    </r>
    <r>
      <rPr>
        <vertAlign val="subscript"/>
        <sz val="11"/>
        <color indexed="8"/>
        <rFont val="Calibri"/>
        <family val="2"/>
      </rPr>
      <t>A</t>
    </r>
    <r>
      <rPr>
        <sz val="11"/>
        <color theme="1"/>
        <rFont val="Calibri"/>
        <family val="2"/>
      </rPr>
      <t>T</t>
    </r>
    <r>
      <rPr>
        <vertAlign val="subscript"/>
        <sz val="11"/>
        <color indexed="8"/>
        <rFont val="Calibri"/>
        <family val="2"/>
      </rPr>
      <t>i,A</t>
    </r>
    <r>
      <rPr>
        <sz val="11"/>
        <color theme="1"/>
        <rFont val="Calibri"/>
        <family val="2"/>
      </rPr>
      <t>+m</t>
    </r>
    <r>
      <rPr>
        <vertAlign val="subscript"/>
        <sz val="11"/>
        <color indexed="8"/>
        <rFont val="Calibri"/>
        <family val="2"/>
      </rPr>
      <t>M</t>
    </r>
    <r>
      <rPr>
        <sz val="11"/>
        <color theme="1"/>
        <rFont val="Calibri"/>
        <family val="2"/>
      </rPr>
      <t>c</t>
    </r>
    <r>
      <rPr>
        <vertAlign val="subscript"/>
        <sz val="11"/>
        <color indexed="8"/>
        <rFont val="Calibri"/>
        <family val="2"/>
      </rPr>
      <t>M</t>
    </r>
    <r>
      <rPr>
        <sz val="11"/>
        <color theme="1"/>
        <rFont val="Calibri"/>
        <family val="2"/>
      </rPr>
      <t>T</t>
    </r>
    <r>
      <rPr>
        <vertAlign val="subscript"/>
        <sz val="11"/>
        <color indexed="8"/>
        <rFont val="Calibri"/>
        <family val="2"/>
      </rPr>
      <t>i,M</t>
    </r>
  </si>
  <si>
    <t>CALCOLARE</t>
  </si>
  <si>
    <r>
      <t>T</t>
    </r>
    <r>
      <rPr>
        <vertAlign val="subscript"/>
        <sz val="11"/>
        <color indexed="8"/>
        <rFont val="Calibri"/>
        <family val="2"/>
      </rPr>
      <t>2</t>
    </r>
  </si>
  <si>
    <t>mcvT2-mcvT1 =Q</t>
  </si>
  <si>
    <r>
      <t>T</t>
    </r>
    <r>
      <rPr>
        <vertAlign val="subscript"/>
        <sz val="11"/>
        <color indexed="8"/>
        <rFont val="Calibri"/>
        <family val="2"/>
      </rPr>
      <t>2</t>
    </r>
    <r>
      <rPr>
        <sz val="11"/>
        <color theme="1"/>
        <rFont val="Calibri"/>
        <family val="2"/>
      </rPr>
      <t xml:space="preserve"> = T</t>
    </r>
    <r>
      <rPr>
        <vertAlign val="subscript"/>
        <sz val="11"/>
        <color indexed="8"/>
        <rFont val="Calibri"/>
        <family val="2"/>
      </rPr>
      <t>1</t>
    </r>
    <r>
      <rPr>
        <sz val="11"/>
        <color theme="1"/>
        <rFont val="Calibri"/>
        <family val="2"/>
      </rPr>
      <t>+ Q/mc</t>
    </r>
    <r>
      <rPr>
        <vertAlign val="subscript"/>
        <sz val="11"/>
        <color indexed="8"/>
        <rFont val="Calibri"/>
        <family val="2"/>
      </rPr>
      <t>v</t>
    </r>
  </si>
  <si>
    <r>
      <t>mc</t>
    </r>
    <r>
      <rPr>
        <vertAlign val="subscript"/>
        <sz val="11"/>
        <color indexed="8"/>
        <rFont val="Calibri"/>
        <family val="2"/>
      </rPr>
      <t>v</t>
    </r>
    <r>
      <rPr>
        <sz val="11"/>
        <color theme="1"/>
        <rFont val="Calibri"/>
        <family val="2"/>
      </rPr>
      <t>T</t>
    </r>
    <r>
      <rPr>
        <vertAlign val="subscript"/>
        <sz val="11"/>
        <color indexed="8"/>
        <rFont val="Calibri"/>
        <family val="2"/>
      </rPr>
      <t>2</t>
    </r>
    <r>
      <rPr>
        <sz val="11"/>
        <color theme="1"/>
        <rFont val="Calibri"/>
        <family val="2"/>
      </rPr>
      <t>=Q+mc</t>
    </r>
    <r>
      <rPr>
        <vertAlign val="subscript"/>
        <sz val="11"/>
        <color indexed="8"/>
        <rFont val="Calibri"/>
        <family val="2"/>
      </rPr>
      <t>v</t>
    </r>
    <r>
      <rPr>
        <sz val="11"/>
        <color theme="1"/>
        <rFont val="Calibri"/>
        <family val="2"/>
      </rPr>
      <t>T</t>
    </r>
    <r>
      <rPr>
        <vertAlign val="subscript"/>
        <sz val="11"/>
        <color indexed="8"/>
        <rFont val="Calibri"/>
        <family val="2"/>
      </rPr>
      <t>1</t>
    </r>
  </si>
  <si>
    <t>DATI</t>
  </si>
  <si>
    <t>n</t>
  </si>
  <si>
    <t>T1=T2</t>
  </si>
  <si>
    <t>K</t>
  </si>
  <si>
    <t>V1</t>
  </si>
  <si>
    <t>V2</t>
  </si>
  <si>
    <t>Ru</t>
  </si>
  <si>
    <t>J/molK</t>
  </si>
  <si>
    <t>Lavoro L</t>
  </si>
  <si>
    <t>m3</t>
  </si>
  <si>
    <t>J</t>
  </si>
  <si>
    <t>Ti</t>
  </si>
  <si>
    <t>hi</t>
  </si>
  <si>
    <t>cm</t>
  </si>
  <si>
    <t>L</t>
  </si>
  <si>
    <t>trasformazione isobare p=costante</t>
  </si>
  <si>
    <t>Calcolare</t>
  </si>
  <si>
    <t>hf</t>
  </si>
  <si>
    <t>Tf</t>
  </si>
  <si>
    <t>r</t>
  </si>
  <si>
    <t>pVi = n RuTi</t>
  </si>
  <si>
    <t>p= nRuTi/Vi</t>
  </si>
  <si>
    <t>pi =pf =p</t>
  </si>
  <si>
    <t>Per determinare la temperatura finale applico l'equazione di stato dei gas perfetti in funzione del Vf</t>
  </si>
  <si>
    <t>pVf = n RuTf</t>
  </si>
  <si>
    <t>Tf = pVf/(nRu)</t>
  </si>
  <si>
    <r>
      <t>L = p</t>
    </r>
    <r>
      <rPr>
        <sz val="11"/>
        <color indexed="8"/>
        <rFont val="Symbol"/>
        <family val="1"/>
      </rPr>
      <t>D</t>
    </r>
    <r>
      <rPr>
        <sz val="11"/>
        <color theme="1"/>
        <rFont val="Calibri"/>
        <family val="2"/>
      </rPr>
      <t>V = pA</t>
    </r>
    <r>
      <rPr>
        <sz val="11"/>
        <color indexed="8"/>
        <rFont val="Symbol"/>
        <family val="1"/>
      </rPr>
      <t>D</t>
    </r>
    <r>
      <rPr>
        <sz val="11"/>
        <color theme="1"/>
        <rFont val="Calibri"/>
        <family val="2"/>
      </rPr>
      <t>h = pA(hf-hi)</t>
    </r>
  </si>
  <si>
    <r>
      <t xml:space="preserve">Vi = </t>
    </r>
    <r>
      <rPr>
        <sz val="11"/>
        <color indexed="8"/>
        <rFont val="Symbol"/>
        <family val="1"/>
      </rPr>
      <t>p</t>
    </r>
    <r>
      <rPr>
        <sz val="11"/>
        <color theme="1"/>
        <rFont val="Calibri"/>
        <family val="2"/>
      </rPr>
      <t>r^2*hi</t>
    </r>
  </si>
  <si>
    <r>
      <rPr>
        <sz val="11"/>
        <color indexed="8"/>
        <rFont val="Symbol"/>
        <family val="1"/>
      </rPr>
      <t>D</t>
    </r>
    <r>
      <rPr>
        <sz val="11"/>
        <color theme="1"/>
        <rFont val="Calibri"/>
        <family val="2"/>
      </rPr>
      <t>h= hf-hi = L/(p*A)</t>
    </r>
  </si>
  <si>
    <r>
      <t xml:space="preserve">hf=hi + </t>
    </r>
    <r>
      <rPr>
        <b/>
        <sz val="11"/>
        <color indexed="8"/>
        <rFont val="Symbol"/>
        <family val="1"/>
      </rPr>
      <t>D</t>
    </r>
    <r>
      <rPr>
        <b/>
        <sz val="11"/>
        <color indexed="8"/>
        <rFont val="Calibri"/>
        <family val="2"/>
      </rPr>
      <t>h</t>
    </r>
  </si>
</sst>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0"/>
  </numFmts>
  <fonts count="45">
    <font>
      <sz val="11"/>
      <color theme="1"/>
      <name val="Calibri"/>
      <family val="2"/>
    </font>
    <font>
      <sz val="11"/>
      <color indexed="8"/>
      <name val="Calibri"/>
      <family val="2"/>
    </font>
    <font>
      <b/>
      <sz val="11"/>
      <color indexed="8"/>
      <name val="Calibri"/>
      <family val="2"/>
    </font>
    <font>
      <vertAlign val="subscript"/>
      <sz val="11"/>
      <color indexed="8"/>
      <name val="Calibri"/>
      <family val="2"/>
    </font>
    <font>
      <vertAlign val="superscript"/>
      <sz val="11"/>
      <color indexed="8"/>
      <name val="Calibri"/>
      <family val="2"/>
    </font>
    <font>
      <sz val="11"/>
      <color indexed="8"/>
      <name val="Symbol"/>
      <family val="1"/>
    </font>
    <font>
      <sz val="8"/>
      <name val="Calibri"/>
      <family val="2"/>
    </font>
    <font>
      <b/>
      <sz val="11"/>
      <color indexed="8"/>
      <name val="Symbol"/>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i/>
      <sz val="10"/>
      <color indexed="8"/>
      <name val="Calibri"/>
      <family val="0"/>
    </font>
    <font>
      <b/>
      <i/>
      <vertAlign val="subscript"/>
      <sz val="10"/>
      <color indexed="8"/>
      <name val="Calibri"/>
      <family val="0"/>
    </font>
    <font>
      <b/>
      <sz val="10"/>
      <color indexed="8"/>
      <name val="Calibri"/>
      <family val="0"/>
    </font>
    <font>
      <b/>
      <i/>
      <sz val="11"/>
      <color indexed="8"/>
      <name val="Calibri"/>
      <family val="0"/>
    </font>
    <font>
      <b/>
      <i/>
      <vertAlign val="subscript"/>
      <sz val="11"/>
      <color indexed="8"/>
      <name val="Calibri"/>
      <family val="0"/>
    </font>
    <font>
      <sz val="19.8"/>
      <color indexed="8"/>
      <name val="Calibri"/>
      <family val="0"/>
    </font>
    <font>
      <b/>
      <sz val="11"/>
      <color rgb="FFFA7D00"/>
      <name val="Calibri"/>
      <family val="2"/>
    </font>
    <font>
      <sz val="11"/>
      <color rgb="FFFA7D00"/>
      <name val="Calibri"/>
      <family val="2"/>
    </font>
    <font>
      <b/>
      <sz val="11"/>
      <color theme="0"/>
      <name val="Calibri"/>
      <family val="2"/>
    </font>
    <font>
      <sz val="11"/>
      <color theme="0"/>
      <name val="Calibri"/>
      <family val="2"/>
    </font>
    <font>
      <sz val="11"/>
      <color rgb="FF3F3F7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9" fillId="20" borderId="1" applyNumberFormat="0" applyAlignment="0" applyProtection="0"/>
    <xf numFmtId="0" fontId="30" fillId="0" borderId="2" applyNumberFormat="0" applyFill="0" applyAlignment="0" applyProtection="0"/>
    <xf numFmtId="0" fontId="31" fillId="21" borderId="3" applyNumberFormat="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3"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4" fillId="29" borderId="0" applyNumberFormat="0" applyBorder="0" applyAlignment="0" applyProtection="0"/>
    <xf numFmtId="0" fontId="0" fillId="30" borderId="4" applyNumberFormat="0" applyFont="0" applyAlignment="0" applyProtection="0"/>
    <xf numFmtId="0" fontId="35" fillId="20" borderId="5"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41" fillId="0" borderId="8" applyNumberFormat="0" applyFill="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31" borderId="0" applyNumberFormat="0" applyBorder="0" applyAlignment="0" applyProtection="0"/>
    <xf numFmtId="0" fontId="44"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1">
    <xf numFmtId="0" fontId="0" fillId="0" borderId="0" xfId="0" applyFont="1" applyAlignment="1">
      <alignment/>
    </xf>
    <xf numFmtId="0" fontId="42" fillId="0" borderId="0" xfId="0" applyFont="1" applyAlignment="1">
      <alignment/>
    </xf>
    <xf numFmtId="0" fontId="0" fillId="0" borderId="0" xfId="0" applyAlignment="1">
      <alignment horizontal="right"/>
    </xf>
    <xf numFmtId="2" fontId="0" fillId="0" borderId="0" xfId="0" applyNumberFormat="1" applyAlignment="1">
      <alignment/>
    </xf>
    <xf numFmtId="11" fontId="0" fillId="0" borderId="0" xfId="0" applyNumberFormat="1" applyAlignment="1">
      <alignment/>
    </xf>
    <xf numFmtId="164" fontId="0" fillId="0" borderId="0" xfId="0" applyNumberFormat="1" applyAlignment="1">
      <alignment/>
    </xf>
    <xf numFmtId="0" fontId="0" fillId="0" borderId="0" xfId="0" applyFont="1" applyAlignment="1">
      <alignment/>
    </xf>
    <xf numFmtId="0" fontId="0" fillId="0" borderId="0" xfId="0" applyFont="1" applyAlignment="1">
      <alignment/>
    </xf>
    <xf numFmtId="0" fontId="0" fillId="0" borderId="0" xfId="0" applyAlignment="1">
      <alignment horizontal="center"/>
    </xf>
    <xf numFmtId="164" fontId="42" fillId="0" borderId="0" xfId="0" applyNumberFormat="1" applyFont="1" applyAlignment="1">
      <alignment/>
    </xf>
    <xf numFmtId="2" fontId="42" fillId="0" borderId="0" xfId="0" applyNumberFormat="1" applyFont="1" applyAlignment="1">
      <alignment/>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 Id="rId3" Type="http://schemas.openxmlformats.org/officeDocument/2006/relationships/image" Target="../media/image4.emf" /><Relationship Id="rId4" Type="http://schemas.openxmlformats.org/officeDocument/2006/relationships/image" Target="../media/image5.emf" /><Relationship Id="rId5" Type="http://schemas.openxmlformats.org/officeDocument/2006/relationships/image" Target="../media/image6.emf" /><Relationship Id="rId6" Type="http://schemas.openxmlformats.org/officeDocument/2006/relationships/image" Target="../media/image7.emf" /><Relationship Id="rId7" Type="http://schemas.openxmlformats.org/officeDocument/2006/relationships/image" Target="../media/image8.emf" /><Relationship Id="rId8" Type="http://schemas.openxmlformats.org/officeDocument/2006/relationships/image" Target="../media/image9.emf" /></Relationships>
</file>

<file path=xl/drawings/_rels/drawing2.xml.rels><?xml version="1.0" encoding="utf-8" standalone="yes"?><Relationships xmlns="http://schemas.openxmlformats.org/package/2006/relationships"><Relationship Id="rId1" Type="http://schemas.openxmlformats.org/officeDocument/2006/relationships/image" Target="../media/image10.emf" /><Relationship Id="rId2" Type="http://schemas.openxmlformats.org/officeDocument/2006/relationships/image" Target="../media/image11.emf" /><Relationship Id="rId3" Type="http://schemas.openxmlformats.org/officeDocument/2006/relationships/image" Target="../media/image12.emf" /><Relationship Id="rId4" Type="http://schemas.openxmlformats.org/officeDocument/2006/relationships/image" Target="../media/image13.emf" /><Relationship Id="rId5" Type="http://schemas.openxmlformats.org/officeDocument/2006/relationships/image" Target="../media/image14.emf" /><Relationship Id="rId6" Type="http://schemas.openxmlformats.org/officeDocument/2006/relationships/image" Target="../media/image15.emf" /><Relationship Id="rId7" Type="http://schemas.openxmlformats.org/officeDocument/2006/relationships/image" Target="../media/image16.emf" /><Relationship Id="rId8" Type="http://schemas.openxmlformats.org/officeDocument/2006/relationships/image" Target="../media/image17.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85725</xdr:colOff>
      <xdr:row>1</xdr:row>
      <xdr:rowOff>123825</xdr:rowOff>
    </xdr:from>
    <xdr:to>
      <xdr:col>13</xdr:col>
      <xdr:colOff>428625</xdr:colOff>
      <xdr:row>11</xdr:row>
      <xdr:rowOff>9525</xdr:rowOff>
    </xdr:to>
    <xdr:grpSp>
      <xdr:nvGrpSpPr>
        <xdr:cNvPr id="1" name="Gruppo 4"/>
        <xdr:cNvGrpSpPr>
          <a:grpSpLocks/>
        </xdr:cNvGrpSpPr>
      </xdr:nvGrpSpPr>
      <xdr:grpSpPr>
        <a:xfrm>
          <a:off x="6791325" y="314325"/>
          <a:ext cx="1562100" cy="1790700"/>
          <a:chOff x="6611056" y="1658056"/>
          <a:chExt cx="1241777" cy="1735666"/>
        </a:xfrm>
        <a:solidFill>
          <a:srgbClr val="FFFFFF"/>
        </a:solidFill>
      </xdr:grpSpPr>
      <xdr:sp>
        <xdr:nvSpPr>
          <xdr:cNvPr id="2" name="Rettangolo 4"/>
          <xdr:cNvSpPr>
            <a:spLocks/>
          </xdr:cNvSpPr>
        </xdr:nvSpPr>
        <xdr:spPr>
          <a:xfrm>
            <a:off x="6611056" y="1658056"/>
            <a:ext cx="1241777" cy="1735666"/>
          </a:xfrm>
          <a:prstGeom prst="rect">
            <a:avLst/>
          </a:prstGeom>
          <a:solidFill>
            <a:srgbClr val="FFFFFF"/>
          </a:solidFill>
          <a:ln w="12700" cmpd="sng">
            <a:solidFill>
              <a:srgbClr val="41719C"/>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 name="Cilindro 5"/>
          <xdr:cNvSpPr>
            <a:spLocks/>
          </xdr:cNvSpPr>
        </xdr:nvSpPr>
        <xdr:spPr>
          <a:xfrm>
            <a:off x="6809119" y="2929431"/>
            <a:ext cx="259221" cy="252973"/>
          </a:xfrm>
          <a:prstGeom prst="can">
            <a:avLst/>
          </a:prstGeom>
          <a:solidFill>
            <a:srgbClr val="5B9BD5"/>
          </a:solidFill>
          <a:ln w="12700" cmpd="sng">
            <a:solidFill>
              <a:srgbClr val="41719C"/>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 name="CasellaDiTesto 6"/>
          <xdr:cNvSpPr txBox="1">
            <a:spLocks noChangeArrowheads="1"/>
          </xdr:cNvSpPr>
        </xdr:nvSpPr>
        <xdr:spPr>
          <a:xfrm>
            <a:off x="6649241" y="1952685"/>
            <a:ext cx="1158888" cy="313722"/>
          </a:xfrm>
          <a:prstGeom prst="rect">
            <a:avLst/>
          </a:prstGeom>
          <a:solidFill>
            <a:srgbClr val="FFFFFF"/>
          </a:solidFill>
          <a:ln w="9525" cmpd="sng">
            <a:noFill/>
          </a:ln>
        </xdr:spPr>
        <xdr:txBody>
          <a:bodyPr vertOverflow="clip" wrap="square"/>
          <a:p>
            <a:pPr algn="ctr">
              <a:defRPr/>
            </a:pPr>
            <a:r>
              <a:rPr lang="en-US" cap="none" sz="1100" b="1" i="1" u="none" baseline="0">
                <a:solidFill>
                  <a:srgbClr val="000000"/>
                </a:solidFill>
                <a:latin typeface="Calibri"/>
                <a:ea typeface="Calibri"/>
                <a:cs typeface="Calibri"/>
              </a:rPr>
              <a:t>T</a:t>
            </a:r>
            <a:r>
              <a:rPr lang="en-US" cap="none" sz="1100" b="1" i="1" u="none" baseline="-25000">
                <a:solidFill>
                  <a:srgbClr val="000000"/>
                </a:solidFill>
                <a:latin typeface="Calibri"/>
                <a:ea typeface="Calibri"/>
                <a:cs typeface="Calibri"/>
              </a:rPr>
              <a:t>i,A</a:t>
            </a:r>
            <a:r>
              <a:rPr lang="en-US" cap="none" sz="1100" b="1" i="1"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35</a:t>
            </a:r>
            <a:r>
              <a:rPr lang="en-US" cap="none" sz="1100" b="1" i="0" u="none" baseline="0">
                <a:solidFill>
                  <a:srgbClr val="000000"/>
                </a:solidFill>
                <a:latin typeface="Calibri"/>
                <a:ea typeface="Calibri"/>
                <a:cs typeface="Calibri"/>
              </a:rPr>
              <a:t>°</a:t>
            </a:r>
            <a:r>
              <a:rPr lang="en-US" cap="none" sz="1100" b="1" i="0" u="none" baseline="0">
                <a:solidFill>
                  <a:srgbClr val="000000"/>
                </a:solidFill>
                <a:latin typeface="Calibri"/>
                <a:ea typeface="Calibri"/>
                <a:cs typeface="Calibri"/>
              </a:rPr>
              <a:t>C</a:t>
            </a:r>
          </a:p>
        </xdr:txBody>
      </xdr:sp>
    </xdr:grpSp>
    <xdr:clientData/>
  </xdr:twoCellAnchor>
  <xdr:twoCellAnchor>
    <xdr:from>
      <xdr:col>12</xdr:col>
      <xdr:colOff>104775</xdr:colOff>
      <xdr:row>7</xdr:row>
      <xdr:rowOff>161925</xdr:rowOff>
    </xdr:from>
    <xdr:to>
      <xdr:col>13</xdr:col>
      <xdr:colOff>342900</xdr:colOff>
      <xdr:row>10</xdr:row>
      <xdr:rowOff>95250</xdr:rowOff>
    </xdr:to>
    <xdr:sp>
      <xdr:nvSpPr>
        <xdr:cNvPr id="5" name="CasellaDiTesto 7"/>
        <xdr:cNvSpPr txBox="1">
          <a:spLocks noChangeArrowheads="1"/>
        </xdr:cNvSpPr>
      </xdr:nvSpPr>
      <xdr:spPr>
        <a:xfrm>
          <a:off x="7419975" y="1495425"/>
          <a:ext cx="847725" cy="504825"/>
        </a:xfrm>
        <a:prstGeom prst="rect">
          <a:avLst/>
        </a:prstGeom>
        <a:solidFill>
          <a:srgbClr val="FFFFFF"/>
        </a:solidFill>
        <a:ln w="9525" cmpd="sng">
          <a:noFill/>
        </a:ln>
      </xdr:spPr>
      <xdr:txBody>
        <a:bodyPr vertOverflow="clip" wrap="square"/>
        <a:p>
          <a:pPr algn="ctr">
            <a:defRPr/>
          </a:pPr>
          <a:r>
            <a:rPr lang="en-US" cap="none" sz="1000" b="1" i="1" u="none" baseline="0">
              <a:solidFill>
                <a:srgbClr val="000000"/>
              </a:solidFill>
              <a:latin typeface="Calibri"/>
              <a:ea typeface="Calibri"/>
              <a:cs typeface="Calibri"/>
            </a:rPr>
            <a:t>T</a:t>
          </a:r>
          <a:r>
            <a:rPr lang="en-US" cap="none" sz="1000" b="1" i="1" u="none" baseline="-25000">
              <a:solidFill>
                <a:srgbClr val="000000"/>
              </a:solidFill>
              <a:latin typeface="Calibri"/>
              <a:ea typeface="Calibri"/>
              <a:cs typeface="Calibri"/>
            </a:rPr>
            <a:t>i,M</a:t>
          </a:r>
          <a:r>
            <a:rPr lang="en-US" cap="none" sz="1000" b="1" i="1"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 93
</a:t>
          </a:r>
          <a:r>
            <a:rPr lang="en-US" cap="none" sz="1000" b="1" i="0" u="none" baseline="0">
              <a:solidFill>
                <a:srgbClr val="000000"/>
              </a:solidFill>
              <a:latin typeface="Calibri"/>
              <a:ea typeface="Calibri"/>
              <a:cs typeface="Calibri"/>
            </a:rPr>
            <a:t>°</a:t>
          </a:r>
          <a:r>
            <a:rPr lang="en-US" cap="none" sz="1000" b="1" i="0" u="none" baseline="0">
              <a:solidFill>
                <a:srgbClr val="000000"/>
              </a:solidFill>
              <a:latin typeface="Calibri"/>
              <a:ea typeface="Calibri"/>
              <a:cs typeface="Calibri"/>
            </a:rPr>
            <a:t>C</a:t>
          </a:r>
        </a:p>
      </xdr:txBody>
    </xdr:sp>
    <xdr:clientData/>
  </xdr:twoCellAnchor>
  <xdr:twoCellAnchor editAs="oneCell">
    <xdr:from>
      <xdr:col>0</xdr:col>
      <xdr:colOff>0</xdr:colOff>
      <xdr:row>21</xdr:row>
      <xdr:rowOff>0</xdr:rowOff>
    </xdr:from>
    <xdr:to>
      <xdr:col>1</xdr:col>
      <xdr:colOff>171450</xdr:colOff>
      <xdr:row>22</xdr:row>
      <xdr:rowOff>0</xdr:rowOff>
    </xdr:to>
    <xdr:pic>
      <xdr:nvPicPr>
        <xdr:cNvPr id="6" name="Immagine 8"/>
        <xdr:cNvPicPr preferRelativeResize="1">
          <a:picLocks noChangeAspect="1"/>
        </xdr:cNvPicPr>
      </xdr:nvPicPr>
      <xdr:blipFill>
        <a:blip r:embed="rId1"/>
        <a:stretch>
          <a:fillRect/>
        </a:stretch>
      </xdr:blipFill>
      <xdr:spPr>
        <a:xfrm>
          <a:off x="0" y="3971925"/>
          <a:ext cx="781050" cy="219075"/>
        </a:xfrm>
        <a:prstGeom prst="rect">
          <a:avLst/>
        </a:prstGeom>
        <a:noFill/>
        <a:ln w="9525" cmpd="sng">
          <a:noFill/>
        </a:ln>
      </xdr:spPr>
    </xdr:pic>
    <xdr:clientData/>
  </xdr:twoCellAnchor>
  <xdr:twoCellAnchor editAs="oneCell">
    <xdr:from>
      <xdr:col>0</xdr:col>
      <xdr:colOff>76200</xdr:colOff>
      <xdr:row>24</xdr:row>
      <xdr:rowOff>38100</xdr:rowOff>
    </xdr:from>
    <xdr:to>
      <xdr:col>1</xdr:col>
      <xdr:colOff>171450</xdr:colOff>
      <xdr:row>25</xdr:row>
      <xdr:rowOff>47625</xdr:rowOff>
    </xdr:to>
    <xdr:pic>
      <xdr:nvPicPr>
        <xdr:cNvPr id="7" name="Immagine 10"/>
        <xdr:cNvPicPr preferRelativeResize="1">
          <a:picLocks noChangeAspect="1"/>
        </xdr:cNvPicPr>
      </xdr:nvPicPr>
      <xdr:blipFill>
        <a:blip r:embed="rId2"/>
        <a:stretch>
          <a:fillRect/>
        </a:stretch>
      </xdr:blipFill>
      <xdr:spPr>
        <a:xfrm>
          <a:off x="76200" y="4600575"/>
          <a:ext cx="704850" cy="200025"/>
        </a:xfrm>
        <a:prstGeom prst="rect">
          <a:avLst/>
        </a:prstGeom>
        <a:noFill/>
        <a:ln w="9525" cmpd="sng">
          <a:noFill/>
        </a:ln>
      </xdr:spPr>
    </xdr:pic>
    <xdr:clientData/>
  </xdr:twoCellAnchor>
  <xdr:twoCellAnchor editAs="oneCell">
    <xdr:from>
      <xdr:col>0</xdr:col>
      <xdr:colOff>9525</xdr:colOff>
      <xdr:row>31</xdr:row>
      <xdr:rowOff>19050</xdr:rowOff>
    </xdr:from>
    <xdr:to>
      <xdr:col>1</xdr:col>
      <xdr:colOff>9525</xdr:colOff>
      <xdr:row>31</xdr:row>
      <xdr:rowOff>190500</xdr:rowOff>
    </xdr:to>
    <xdr:pic>
      <xdr:nvPicPr>
        <xdr:cNvPr id="8" name="Immagine 12"/>
        <xdr:cNvPicPr preferRelativeResize="1">
          <a:picLocks noChangeAspect="1"/>
        </xdr:cNvPicPr>
      </xdr:nvPicPr>
      <xdr:blipFill>
        <a:blip r:embed="rId3"/>
        <a:stretch>
          <a:fillRect/>
        </a:stretch>
      </xdr:blipFill>
      <xdr:spPr>
        <a:xfrm>
          <a:off x="9525" y="5924550"/>
          <a:ext cx="609600" cy="171450"/>
        </a:xfrm>
        <a:prstGeom prst="rect">
          <a:avLst/>
        </a:prstGeom>
        <a:noFill/>
        <a:ln w="9525" cmpd="sng">
          <a:noFill/>
        </a:ln>
      </xdr:spPr>
    </xdr:pic>
    <xdr:clientData/>
  </xdr:twoCellAnchor>
  <xdr:twoCellAnchor editAs="oneCell">
    <xdr:from>
      <xdr:col>0</xdr:col>
      <xdr:colOff>0</xdr:colOff>
      <xdr:row>0</xdr:row>
      <xdr:rowOff>0</xdr:rowOff>
    </xdr:from>
    <xdr:to>
      <xdr:col>9</xdr:col>
      <xdr:colOff>247650</xdr:colOff>
      <xdr:row>7</xdr:row>
      <xdr:rowOff>76200</xdr:rowOff>
    </xdr:to>
    <xdr:pic>
      <xdr:nvPicPr>
        <xdr:cNvPr id="9" name="Immagine 13"/>
        <xdr:cNvPicPr preferRelativeResize="1">
          <a:picLocks noChangeAspect="1"/>
        </xdr:cNvPicPr>
      </xdr:nvPicPr>
      <xdr:blipFill>
        <a:blip r:embed="rId4"/>
        <a:stretch>
          <a:fillRect/>
        </a:stretch>
      </xdr:blipFill>
      <xdr:spPr>
        <a:xfrm>
          <a:off x="0" y="0"/>
          <a:ext cx="5734050" cy="1409700"/>
        </a:xfrm>
        <a:prstGeom prst="rect">
          <a:avLst/>
        </a:prstGeom>
        <a:noFill/>
        <a:ln w="9525" cmpd="sng">
          <a:noFill/>
        </a:ln>
      </xdr:spPr>
    </xdr:pic>
    <xdr:clientData/>
  </xdr:twoCellAnchor>
  <xdr:twoCellAnchor editAs="oneCell">
    <xdr:from>
      <xdr:col>0</xdr:col>
      <xdr:colOff>114300</xdr:colOff>
      <xdr:row>8</xdr:row>
      <xdr:rowOff>9525</xdr:rowOff>
    </xdr:from>
    <xdr:to>
      <xdr:col>0</xdr:col>
      <xdr:colOff>466725</xdr:colOff>
      <xdr:row>17</xdr:row>
      <xdr:rowOff>161925</xdr:rowOff>
    </xdr:to>
    <xdr:pic>
      <xdr:nvPicPr>
        <xdr:cNvPr id="10" name="Immagine 14"/>
        <xdr:cNvPicPr preferRelativeResize="1">
          <a:picLocks noChangeAspect="1"/>
        </xdr:cNvPicPr>
      </xdr:nvPicPr>
      <xdr:blipFill>
        <a:blip r:embed="rId5"/>
        <a:stretch>
          <a:fillRect/>
        </a:stretch>
      </xdr:blipFill>
      <xdr:spPr>
        <a:xfrm>
          <a:off x="114300" y="1533525"/>
          <a:ext cx="352425" cy="1866900"/>
        </a:xfrm>
        <a:prstGeom prst="rect">
          <a:avLst/>
        </a:prstGeom>
        <a:noFill/>
        <a:ln w="9525" cmpd="sng">
          <a:noFill/>
        </a:ln>
      </xdr:spPr>
    </xdr:pic>
    <xdr:clientData/>
  </xdr:twoCellAnchor>
  <xdr:twoCellAnchor editAs="oneCell">
    <xdr:from>
      <xdr:col>2</xdr:col>
      <xdr:colOff>85725</xdr:colOff>
      <xdr:row>8</xdr:row>
      <xdr:rowOff>180975</xdr:rowOff>
    </xdr:from>
    <xdr:to>
      <xdr:col>2</xdr:col>
      <xdr:colOff>533400</xdr:colOff>
      <xdr:row>17</xdr:row>
      <xdr:rowOff>180975</xdr:rowOff>
    </xdr:to>
    <xdr:pic>
      <xdr:nvPicPr>
        <xdr:cNvPr id="11" name="Immagine 16"/>
        <xdr:cNvPicPr preferRelativeResize="1">
          <a:picLocks noChangeAspect="1"/>
        </xdr:cNvPicPr>
      </xdr:nvPicPr>
      <xdr:blipFill>
        <a:blip r:embed="rId6"/>
        <a:stretch>
          <a:fillRect/>
        </a:stretch>
      </xdr:blipFill>
      <xdr:spPr>
        <a:xfrm>
          <a:off x="1304925" y="1704975"/>
          <a:ext cx="447675" cy="1714500"/>
        </a:xfrm>
        <a:prstGeom prst="rect">
          <a:avLst/>
        </a:prstGeom>
        <a:noFill/>
        <a:ln w="9525" cmpd="sng">
          <a:noFill/>
        </a:ln>
      </xdr:spPr>
    </xdr:pic>
    <xdr:clientData/>
  </xdr:twoCellAnchor>
  <xdr:twoCellAnchor editAs="oneCell">
    <xdr:from>
      <xdr:col>0</xdr:col>
      <xdr:colOff>0</xdr:colOff>
      <xdr:row>33</xdr:row>
      <xdr:rowOff>0</xdr:rowOff>
    </xdr:from>
    <xdr:to>
      <xdr:col>6</xdr:col>
      <xdr:colOff>295275</xdr:colOff>
      <xdr:row>49</xdr:row>
      <xdr:rowOff>66675</xdr:rowOff>
    </xdr:to>
    <xdr:pic>
      <xdr:nvPicPr>
        <xdr:cNvPr id="12" name="Immagine 17"/>
        <xdr:cNvPicPr preferRelativeResize="1">
          <a:picLocks noChangeAspect="1"/>
        </xdr:cNvPicPr>
      </xdr:nvPicPr>
      <xdr:blipFill>
        <a:blip r:embed="rId7"/>
        <a:stretch>
          <a:fillRect/>
        </a:stretch>
      </xdr:blipFill>
      <xdr:spPr>
        <a:xfrm>
          <a:off x="0" y="6286500"/>
          <a:ext cx="3952875" cy="3228975"/>
        </a:xfrm>
        <a:prstGeom prst="rect">
          <a:avLst/>
        </a:prstGeom>
        <a:noFill/>
        <a:ln w="9525" cmpd="sng">
          <a:noFill/>
        </a:ln>
      </xdr:spPr>
    </xdr:pic>
    <xdr:clientData/>
  </xdr:twoCellAnchor>
  <xdr:twoCellAnchor editAs="oneCell">
    <xdr:from>
      <xdr:col>0</xdr:col>
      <xdr:colOff>0</xdr:colOff>
      <xdr:row>50</xdr:row>
      <xdr:rowOff>0</xdr:rowOff>
    </xdr:from>
    <xdr:to>
      <xdr:col>3</xdr:col>
      <xdr:colOff>19050</xdr:colOff>
      <xdr:row>51</xdr:row>
      <xdr:rowOff>9525</xdr:rowOff>
    </xdr:to>
    <xdr:pic>
      <xdr:nvPicPr>
        <xdr:cNvPr id="13" name="Immagine 18"/>
        <xdr:cNvPicPr preferRelativeResize="1">
          <a:picLocks noChangeAspect="1"/>
        </xdr:cNvPicPr>
      </xdr:nvPicPr>
      <xdr:blipFill>
        <a:blip r:embed="rId8"/>
        <a:stretch>
          <a:fillRect/>
        </a:stretch>
      </xdr:blipFill>
      <xdr:spPr>
        <a:xfrm>
          <a:off x="0" y="9639300"/>
          <a:ext cx="1847850" cy="238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19050</xdr:rowOff>
    </xdr:from>
    <xdr:to>
      <xdr:col>9</xdr:col>
      <xdr:colOff>57150</xdr:colOff>
      <xdr:row>7</xdr:row>
      <xdr:rowOff>85725</xdr:rowOff>
    </xdr:to>
    <xdr:pic>
      <xdr:nvPicPr>
        <xdr:cNvPr id="1" name="Immagine 1"/>
        <xdr:cNvPicPr preferRelativeResize="1">
          <a:picLocks noChangeAspect="1"/>
        </xdr:cNvPicPr>
      </xdr:nvPicPr>
      <xdr:blipFill>
        <a:blip r:embed="rId1"/>
        <a:stretch>
          <a:fillRect/>
        </a:stretch>
      </xdr:blipFill>
      <xdr:spPr>
        <a:xfrm>
          <a:off x="9525" y="19050"/>
          <a:ext cx="5724525" cy="1400175"/>
        </a:xfrm>
        <a:prstGeom prst="rect">
          <a:avLst/>
        </a:prstGeom>
        <a:noFill/>
        <a:ln w="9525" cmpd="sng">
          <a:noFill/>
        </a:ln>
      </xdr:spPr>
    </xdr:pic>
    <xdr:clientData/>
  </xdr:twoCellAnchor>
  <xdr:twoCellAnchor editAs="oneCell">
    <xdr:from>
      <xdr:col>0</xdr:col>
      <xdr:colOff>66675</xdr:colOff>
      <xdr:row>7</xdr:row>
      <xdr:rowOff>114300</xdr:rowOff>
    </xdr:from>
    <xdr:to>
      <xdr:col>0</xdr:col>
      <xdr:colOff>476250</xdr:colOff>
      <xdr:row>14</xdr:row>
      <xdr:rowOff>9525</xdr:rowOff>
    </xdr:to>
    <xdr:pic>
      <xdr:nvPicPr>
        <xdr:cNvPr id="2" name="Immagine 2"/>
        <xdr:cNvPicPr preferRelativeResize="1">
          <a:picLocks noChangeAspect="1"/>
        </xdr:cNvPicPr>
      </xdr:nvPicPr>
      <xdr:blipFill>
        <a:blip r:embed="rId2"/>
        <a:stretch>
          <a:fillRect/>
        </a:stretch>
      </xdr:blipFill>
      <xdr:spPr>
        <a:xfrm>
          <a:off x="66675" y="1447800"/>
          <a:ext cx="409575" cy="1228725"/>
        </a:xfrm>
        <a:prstGeom prst="rect">
          <a:avLst/>
        </a:prstGeom>
        <a:noFill/>
        <a:ln w="9525" cmpd="sng">
          <a:noFill/>
        </a:ln>
      </xdr:spPr>
    </xdr:pic>
    <xdr:clientData/>
  </xdr:twoCellAnchor>
  <xdr:twoCellAnchor editAs="oneCell">
    <xdr:from>
      <xdr:col>2</xdr:col>
      <xdr:colOff>57150</xdr:colOff>
      <xdr:row>9</xdr:row>
      <xdr:rowOff>76200</xdr:rowOff>
    </xdr:from>
    <xdr:to>
      <xdr:col>2</xdr:col>
      <xdr:colOff>295275</xdr:colOff>
      <xdr:row>13</xdr:row>
      <xdr:rowOff>161925</xdr:rowOff>
    </xdr:to>
    <xdr:pic>
      <xdr:nvPicPr>
        <xdr:cNvPr id="3" name="Immagine 3"/>
        <xdr:cNvPicPr preferRelativeResize="1">
          <a:picLocks noChangeAspect="1"/>
        </xdr:cNvPicPr>
      </xdr:nvPicPr>
      <xdr:blipFill>
        <a:blip r:embed="rId3"/>
        <a:stretch>
          <a:fillRect/>
        </a:stretch>
      </xdr:blipFill>
      <xdr:spPr>
        <a:xfrm>
          <a:off x="1457325" y="1790700"/>
          <a:ext cx="238125" cy="847725"/>
        </a:xfrm>
        <a:prstGeom prst="rect">
          <a:avLst/>
        </a:prstGeom>
        <a:noFill/>
        <a:ln w="9525" cmpd="sng">
          <a:noFill/>
        </a:ln>
      </xdr:spPr>
    </xdr:pic>
    <xdr:clientData/>
  </xdr:twoCellAnchor>
  <xdr:twoCellAnchor editAs="oneCell">
    <xdr:from>
      <xdr:col>0</xdr:col>
      <xdr:colOff>0</xdr:colOff>
      <xdr:row>18</xdr:row>
      <xdr:rowOff>0</xdr:rowOff>
    </xdr:from>
    <xdr:to>
      <xdr:col>3</xdr:col>
      <xdr:colOff>257175</xdr:colOff>
      <xdr:row>23</xdr:row>
      <xdr:rowOff>104775</xdr:rowOff>
    </xdr:to>
    <xdr:pic>
      <xdr:nvPicPr>
        <xdr:cNvPr id="4" name="Immagine 5"/>
        <xdr:cNvPicPr preferRelativeResize="1">
          <a:picLocks noChangeAspect="1"/>
        </xdr:cNvPicPr>
      </xdr:nvPicPr>
      <xdr:blipFill>
        <a:blip r:embed="rId4"/>
        <a:stretch>
          <a:fillRect/>
        </a:stretch>
      </xdr:blipFill>
      <xdr:spPr>
        <a:xfrm>
          <a:off x="0" y="3438525"/>
          <a:ext cx="2314575" cy="1057275"/>
        </a:xfrm>
        <a:prstGeom prst="rect">
          <a:avLst/>
        </a:prstGeom>
        <a:noFill/>
        <a:ln w="9525" cmpd="sng">
          <a:noFill/>
        </a:ln>
      </xdr:spPr>
    </xdr:pic>
    <xdr:clientData/>
  </xdr:twoCellAnchor>
  <xdr:twoCellAnchor editAs="oneCell">
    <xdr:from>
      <xdr:col>0</xdr:col>
      <xdr:colOff>9525</xdr:colOff>
      <xdr:row>23</xdr:row>
      <xdr:rowOff>180975</xdr:rowOff>
    </xdr:from>
    <xdr:to>
      <xdr:col>1</xdr:col>
      <xdr:colOff>171450</xdr:colOff>
      <xdr:row>25</xdr:row>
      <xdr:rowOff>28575</xdr:rowOff>
    </xdr:to>
    <xdr:pic>
      <xdr:nvPicPr>
        <xdr:cNvPr id="5" name="Immagine 6"/>
        <xdr:cNvPicPr preferRelativeResize="1">
          <a:picLocks noChangeAspect="1"/>
        </xdr:cNvPicPr>
      </xdr:nvPicPr>
      <xdr:blipFill>
        <a:blip r:embed="rId5"/>
        <a:stretch>
          <a:fillRect/>
        </a:stretch>
      </xdr:blipFill>
      <xdr:spPr>
        <a:xfrm>
          <a:off x="9525" y="4572000"/>
          <a:ext cx="771525" cy="257175"/>
        </a:xfrm>
        <a:prstGeom prst="rect">
          <a:avLst/>
        </a:prstGeom>
        <a:noFill/>
        <a:ln w="9525" cmpd="sng">
          <a:noFill/>
        </a:ln>
      </xdr:spPr>
    </xdr:pic>
    <xdr:clientData/>
  </xdr:twoCellAnchor>
  <xdr:twoCellAnchor editAs="oneCell">
    <xdr:from>
      <xdr:col>0</xdr:col>
      <xdr:colOff>19050</xdr:colOff>
      <xdr:row>27</xdr:row>
      <xdr:rowOff>0</xdr:rowOff>
    </xdr:from>
    <xdr:to>
      <xdr:col>1</xdr:col>
      <xdr:colOff>161925</xdr:colOff>
      <xdr:row>28</xdr:row>
      <xdr:rowOff>28575</xdr:rowOff>
    </xdr:to>
    <xdr:pic>
      <xdr:nvPicPr>
        <xdr:cNvPr id="6" name="Immagine 7"/>
        <xdr:cNvPicPr preferRelativeResize="1">
          <a:picLocks noChangeAspect="1"/>
        </xdr:cNvPicPr>
      </xdr:nvPicPr>
      <xdr:blipFill>
        <a:blip r:embed="rId6"/>
        <a:stretch>
          <a:fillRect/>
        </a:stretch>
      </xdr:blipFill>
      <xdr:spPr>
        <a:xfrm>
          <a:off x="19050" y="5172075"/>
          <a:ext cx="752475" cy="219075"/>
        </a:xfrm>
        <a:prstGeom prst="rect">
          <a:avLst/>
        </a:prstGeom>
        <a:noFill/>
        <a:ln w="9525" cmpd="sng">
          <a:noFill/>
        </a:ln>
      </xdr:spPr>
    </xdr:pic>
    <xdr:clientData/>
  </xdr:twoCellAnchor>
  <xdr:twoCellAnchor editAs="oneCell">
    <xdr:from>
      <xdr:col>0</xdr:col>
      <xdr:colOff>0</xdr:colOff>
      <xdr:row>29</xdr:row>
      <xdr:rowOff>0</xdr:rowOff>
    </xdr:from>
    <xdr:to>
      <xdr:col>4</xdr:col>
      <xdr:colOff>152400</xdr:colOff>
      <xdr:row>36</xdr:row>
      <xdr:rowOff>190500</xdr:rowOff>
    </xdr:to>
    <xdr:pic>
      <xdr:nvPicPr>
        <xdr:cNvPr id="7" name="Immagine 8"/>
        <xdr:cNvPicPr preferRelativeResize="1">
          <a:picLocks noChangeAspect="1"/>
        </xdr:cNvPicPr>
      </xdr:nvPicPr>
      <xdr:blipFill>
        <a:blip r:embed="rId7"/>
        <a:stretch>
          <a:fillRect/>
        </a:stretch>
      </xdr:blipFill>
      <xdr:spPr>
        <a:xfrm>
          <a:off x="0" y="5553075"/>
          <a:ext cx="2819400" cy="1562100"/>
        </a:xfrm>
        <a:prstGeom prst="rect">
          <a:avLst/>
        </a:prstGeom>
        <a:noFill/>
        <a:ln w="9525" cmpd="sng">
          <a:noFill/>
        </a:ln>
      </xdr:spPr>
    </xdr:pic>
    <xdr:clientData/>
  </xdr:twoCellAnchor>
  <xdr:twoCellAnchor editAs="oneCell">
    <xdr:from>
      <xdr:col>0</xdr:col>
      <xdr:colOff>28575</xdr:colOff>
      <xdr:row>37</xdr:row>
      <xdr:rowOff>133350</xdr:rowOff>
    </xdr:from>
    <xdr:to>
      <xdr:col>1</xdr:col>
      <xdr:colOff>428625</xdr:colOff>
      <xdr:row>39</xdr:row>
      <xdr:rowOff>57150</xdr:rowOff>
    </xdr:to>
    <xdr:pic>
      <xdr:nvPicPr>
        <xdr:cNvPr id="8" name="Immagine 9"/>
        <xdr:cNvPicPr preferRelativeResize="1">
          <a:picLocks noChangeAspect="1"/>
        </xdr:cNvPicPr>
      </xdr:nvPicPr>
      <xdr:blipFill>
        <a:blip r:embed="rId8"/>
        <a:stretch>
          <a:fillRect/>
        </a:stretch>
      </xdr:blipFill>
      <xdr:spPr>
        <a:xfrm>
          <a:off x="28575" y="7286625"/>
          <a:ext cx="1009650" cy="3048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314325</xdr:colOff>
      <xdr:row>7</xdr:row>
      <xdr:rowOff>180975</xdr:rowOff>
    </xdr:to>
    <xdr:sp>
      <xdr:nvSpPr>
        <xdr:cNvPr id="1" name="Text Box 5"/>
        <xdr:cNvSpPr txBox="1">
          <a:spLocks noChangeArrowheads="1"/>
        </xdr:cNvSpPr>
      </xdr:nvSpPr>
      <xdr:spPr>
        <a:xfrm>
          <a:off x="0" y="0"/>
          <a:ext cx="7019925" cy="1514475"/>
        </a:xfrm>
        <a:prstGeom prst="rect">
          <a:avLst/>
        </a:prstGeom>
        <a:noFill/>
        <a:ln w="9525" cmpd="sng">
          <a:noFill/>
        </a:ln>
      </xdr:spPr>
      <xdr:txBody>
        <a:bodyPr vertOverflow="clip" wrap="square"/>
        <a:p>
          <a:pPr algn="l">
            <a:defRPr/>
          </a:pPr>
          <a:r>
            <a:rPr lang="en-US" cap="none" sz="1980" b="0" i="0" u="none" baseline="0">
              <a:solidFill>
                <a:srgbClr val="000000"/>
              </a:solidFill>
              <a:latin typeface="Calibri"/>
              <a:ea typeface="Calibri"/>
              <a:cs typeface="Calibri"/>
            </a:rPr>
            <a:t>Due moli di un gas perfetto monoatomico compiono un’espansione isoterma (temperatura = 200 K) passando da un volume iniziale di 2 litri ad un volume finale di 6 litri.
</a:t>
          </a:r>
          <a:r>
            <a:rPr lang="en-US" cap="none" sz="1980" b="0" i="0" u="none" baseline="0">
              <a:solidFill>
                <a:srgbClr val="000000"/>
              </a:solidFill>
              <a:latin typeface="Calibri"/>
              <a:ea typeface="Calibri"/>
              <a:cs typeface="Calibri"/>
            </a:rPr>
            <a:t>Calcolare il lavoro compiuto.</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10</xdr:col>
      <xdr:colOff>38100</xdr:colOff>
      <xdr:row>15</xdr:row>
      <xdr:rowOff>28575</xdr:rowOff>
    </xdr:to>
    <xdr:sp>
      <xdr:nvSpPr>
        <xdr:cNvPr id="1" name="Text Box 5"/>
        <xdr:cNvSpPr txBox="1">
          <a:spLocks noChangeArrowheads="1"/>
        </xdr:cNvSpPr>
      </xdr:nvSpPr>
      <xdr:spPr>
        <a:xfrm>
          <a:off x="0" y="0"/>
          <a:ext cx="6419850" cy="2886075"/>
        </a:xfrm>
        <a:prstGeom prst="rect">
          <a:avLst/>
        </a:prstGeom>
        <a:noFill/>
        <a:ln w="9525" cmpd="sng">
          <a:noFill/>
        </a:ln>
      </xdr:spPr>
      <xdr:txBody>
        <a:bodyPr vertOverflow="clip" wrap="square"/>
        <a:p>
          <a:pPr algn="l">
            <a:defRPr/>
          </a:pPr>
          <a:r>
            <a:rPr lang="en-US" cap="none" sz="1980" b="0" i="0" u="none" baseline="0">
              <a:solidFill>
                <a:srgbClr val="000000"/>
              </a:solidFill>
              <a:latin typeface="Calibri"/>
              <a:ea typeface="Calibri"/>
              <a:cs typeface="Calibri"/>
            </a:rPr>
            <a:t>Un cilindro di base circolare con diametro 10 cm contiene 0,5 moli di gas ideale alla temperatura di 50 </a:t>
          </a:r>
          <a:r>
            <a:rPr lang="en-US" cap="none" sz="1980" b="0" i="0" u="none" baseline="0">
              <a:solidFill>
                <a:srgbClr val="000000"/>
              </a:solidFill>
              <a:latin typeface="Calibri"/>
              <a:ea typeface="Calibri"/>
              <a:cs typeface="Calibri"/>
            </a:rPr>
            <a:t>°</a:t>
          </a:r>
          <a:r>
            <a:rPr lang="en-US" cap="none" sz="1980" b="0" i="0" u="none" baseline="0">
              <a:solidFill>
                <a:srgbClr val="000000"/>
              </a:solidFill>
              <a:latin typeface="Calibri"/>
              <a:ea typeface="Calibri"/>
              <a:cs typeface="Calibri"/>
            </a:rPr>
            <a:t>C. La posizione iniziale del pistone corrisponde ad un’altezza rispetto al fondo del cilindro di 30 cm. Il sistema si espande compiendo un lavoro di 890 J, mentre la pressione all’interno del cilindro rimane costante.
</a:t>
          </a:r>
          <a:r>
            <a:rPr lang="en-US" cap="none" sz="1980" b="0" i="0" u="none" baseline="0">
              <a:solidFill>
                <a:srgbClr val="000000"/>
              </a:solidFill>
              <a:latin typeface="Calibri"/>
              <a:ea typeface="Calibri"/>
              <a:cs typeface="Calibri"/>
            </a:rPr>
            <a:t>Calcolare la nuova posizione del pistone, riferita sempre al fondo, e la temperatura finale del gas.</a:t>
          </a:r>
        </a:p>
      </xdr:txBody>
    </xdr:sp>
    <xdr:clientData/>
  </xdr:twoCellAnchor>
  <xdr:twoCellAnchor>
    <xdr:from>
      <xdr:col>7</xdr:col>
      <xdr:colOff>600075</xdr:colOff>
      <xdr:row>21</xdr:row>
      <xdr:rowOff>0</xdr:rowOff>
    </xdr:from>
    <xdr:to>
      <xdr:col>9</xdr:col>
      <xdr:colOff>28575</xdr:colOff>
      <xdr:row>23</xdr:row>
      <xdr:rowOff>19050</xdr:rowOff>
    </xdr:to>
    <xdr:sp>
      <xdr:nvSpPr>
        <xdr:cNvPr id="2" name="Rettangolo 2"/>
        <xdr:cNvSpPr>
          <a:spLocks/>
        </xdr:cNvSpPr>
      </xdr:nvSpPr>
      <xdr:spPr>
        <a:xfrm>
          <a:off x="5153025" y="3943350"/>
          <a:ext cx="647700" cy="381000"/>
        </a:xfrm>
        <a:prstGeom prst="rect">
          <a:avLst/>
        </a:prstGeom>
        <a:solidFill>
          <a:srgbClr val="FFFFFF"/>
        </a:solidFill>
        <a:ln w="12700" cmpd="sng">
          <a:solidFill>
            <a:srgbClr val="41719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0</xdr:colOff>
      <xdr:row>19</xdr:row>
      <xdr:rowOff>47625</xdr:rowOff>
    </xdr:from>
    <xdr:to>
      <xdr:col>11</xdr:col>
      <xdr:colOff>28575</xdr:colOff>
      <xdr:row>22</xdr:row>
      <xdr:rowOff>171450</xdr:rowOff>
    </xdr:to>
    <xdr:sp>
      <xdr:nvSpPr>
        <xdr:cNvPr id="3" name="Rettangolo 3"/>
        <xdr:cNvSpPr>
          <a:spLocks/>
        </xdr:cNvSpPr>
      </xdr:nvSpPr>
      <xdr:spPr>
        <a:xfrm>
          <a:off x="6381750" y="3629025"/>
          <a:ext cx="638175" cy="666750"/>
        </a:xfrm>
        <a:prstGeom prst="rect">
          <a:avLst/>
        </a:prstGeom>
        <a:solidFill>
          <a:srgbClr val="FFFFFF"/>
        </a:solidFill>
        <a:ln w="12700" cmpd="sng">
          <a:solidFill>
            <a:srgbClr val="41719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228600</xdr:colOff>
      <xdr:row>19</xdr:row>
      <xdr:rowOff>114300</xdr:rowOff>
    </xdr:from>
    <xdr:to>
      <xdr:col>8</xdr:col>
      <xdr:colOff>371475</xdr:colOff>
      <xdr:row>20</xdr:row>
      <xdr:rowOff>171450</xdr:rowOff>
    </xdr:to>
    <xdr:sp>
      <xdr:nvSpPr>
        <xdr:cNvPr id="4" name="Rettangolo 4"/>
        <xdr:cNvSpPr>
          <a:spLocks/>
        </xdr:cNvSpPr>
      </xdr:nvSpPr>
      <xdr:spPr>
        <a:xfrm>
          <a:off x="5391150" y="3695700"/>
          <a:ext cx="142875" cy="238125"/>
        </a:xfrm>
        <a:prstGeom prst="rect">
          <a:avLst/>
        </a:prstGeom>
        <a:solidFill>
          <a:srgbClr val="5B9BD5"/>
        </a:solidFill>
        <a:ln w="12700" cmpd="sng">
          <a:solidFill>
            <a:srgbClr val="41719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209550</xdr:colOff>
      <xdr:row>17</xdr:row>
      <xdr:rowOff>161925</xdr:rowOff>
    </xdr:from>
    <xdr:to>
      <xdr:col>10</xdr:col>
      <xdr:colOff>352425</xdr:colOff>
      <xdr:row>19</xdr:row>
      <xdr:rowOff>47625</xdr:rowOff>
    </xdr:to>
    <xdr:sp>
      <xdr:nvSpPr>
        <xdr:cNvPr id="5" name="Rettangolo 5"/>
        <xdr:cNvSpPr>
          <a:spLocks/>
        </xdr:cNvSpPr>
      </xdr:nvSpPr>
      <xdr:spPr>
        <a:xfrm>
          <a:off x="6591300" y="3381375"/>
          <a:ext cx="142875" cy="247650"/>
        </a:xfrm>
        <a:prstGeom prst="rect">
          <a:avLst/>
        </a:prstGeom>
        <a:solidFill>
          <a:srgbClr val="5B9BD5"/>
        </a:solidFill>
        <a:ln w="12700" cmpd="sng">
          <a:solidFill>
            <a:srgbClr val="41719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523875</xdr:colOff>
      <xdr:row>19</xdr:row>
      <xdr:rowOff>47625</xdr:rowOff>
    </xdr:from>
    <xdr:to>
      <xdr:col>11</xdr:col>
      <xdr:colOff>533400</xdr:colOff>
      <xdr:row>22</xdr:row>
      <xdr:rowOff>171450</xdr:rowOff>
    </xdr:to>
    <xdr:sp>
      <xdr:nvSpPr>
        <xdr:cNvPr id="6" name="Connettore diritto 7"/>
        <xdr:cNvSpPr>
          <a:spLocks/>
        </xdr:cNvSpPr>
      </xdr:nvSpPr>
      <xdr:spPr>
        <a:xfrm flipH="1">
          <a:off x="7515225" y="3629025"/>
          <a:ext cx="9525" cy="666750"/>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vmlDrawing" Target="../drawings/vmlDrawing1.vml" /><Relationship Id="rId3"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0:M53"/>
  <sheetViews>
    <sheetView zoomScalePageLayoutView="0" workbookViewId="0" topLeftCell="A37">
      <selection activeCell="L53" sqref="L53"/>
    </sheetView>
  </sheetViews>
  <sheetFormatPr defaultColWidth="9.140625" defaultRowHeight="15"/>
  <sheetData>
    <row r="10" ht="15">
      <c r="B10">
        <v>800</v>
      </c>
    </row>
    <row r="11" ht="15">
      <c r="B11">
        <v>35</v>
      </c>
    </row>
    <row r="12" ht="15">
      <c r="B12">
        <v>1000</v>
      </c>
    </row>
    <row r="13" ht="15">
      <c r="B13">
        <v>4.2</v>
      </c>
    </row>
    <row r="14" ht="15">
      <c r="B14">
        <v>4000</v>
      </c>
    </row>
    <row r="15" ht="15">
      <c r="B15">
        <v>500</v>
      </c>
    </row>
    <row r="16" ht="15">
      <c r="B16">
        <v>0.2</v>
      </c>
    </row>
    <row r="17" ht="15">
      <c r="B17">
        <v>200</v>
      </c>
    </row>
    <row r="18" ht="15">
      <c r="B18">
        <v>93</v>
      </c>
    </row>
    <row r="19" ht="14.25">
      <c r="A19" t="s">
        <v>0</v>
      </c>
    </row>
    <row r="20" ht="14.25">
      <c r="A20" s="1" t="s">
        <v>1</v>
      </c>
    </row>
    <row r="21" ht="14.25">
      <c r="A21" t="s">
        <v>3</v>
      </c>
    </row>
    <row r="22" spans="3:4" ht="17.25">
      <c r="C22">
        <f>PI()*B16*B16*B17/1000/4</f>
        <v>0.0062831853071795875</v>
      </c>
      <c r="D22" t="s">
        <v>7</v>
      </c>
    </row>
    <row r="24" ht="14.25">
      <c r="A24" t="s">
        <v>2</v>
      </c>
    </row>
    <row r="25" spans="3:4" ht="15">
      <c r="C25">
        <f>C22*B14</f>
        <v>25.13274122871835</v>
      </c>
      <c r="D25" t="s">
        <v>9</v>
      </c>
    </row>
    <row r="28" ht="14.25">
      <c r="A28" t="s">
        <v>4</v>
      </c>
    </row>
    <row r="29" spans="1:5" ht="17.25">
      <c r="A29" s="2" t="s">
        <v>5</v>
      </c>
      <c r="B29">
        <f>B10</f>
        <v>800</v>
      </c>
      <c r="C29" t="s">
        <v>6</v>
      </c>
      <c r="D29">
        <f>B29/1000</f>
        <v>0.8</v>
      </c>
      <c r="E29" t="s">
        <v>7</v>
      </c>
    </row>
    <row r="31" ht="14.25">
      <c r="A31" t="s">
        <v>8</v>
      </c>
    </row>
    <row r="32" spans="2:3" ht="15">
      <c r="B32">
        <f>D29*B12</f>
        <v>800</v>
      </c>
      <c r="C32" t="s">
        <v>9</v>
      </c>
    </row>
    <row r="46" ht="18">
      <c r="H46" s="6" t="s">
        <v>15</v>
      </c>
    </row>
    <row r="47" ht="18">
      <c r="H47" s="6" t="s">
        <v>16</v>
      </c>
    </row>
    <row r="49" ht="18">
      <c r="H49" s="7" t="s">
        <v>17</v>
      </c>
    </row>
    <row r="51" spans="4:8" ht="18">
      <c r="D51" s="3">
        <f>(B12*D29*B13*1000*B11+B14*C22*B15*B18)/(B12*D29*B13*1000+B14*C22*B15)</f>
        <v>35.21611123860553</v>
      </c>
      <c r="E51" t="s">
        <v>10</v>
      </c>
      <c r="H51" s="7" t="s">
        <v>19</v>
      </c>
    </row>
    <row r="53" spans="8:13" ht="16.5">
      <c r="H53" t="s">
        <v>18</v>
      </c>
      <c r="L53" s="3">
        <f>(B32*B13*1000*B11+C25*B15*B18)/(B32*B13*1000+C25*B15)</f>
        <v>35.21611123860553</v>
      </c>
      <c r="M53" t="s">
        <v>10</v>
      </c>
    </row>
  </sheetData>
  <sheetProtection/>
  <printOptions/>
  <pageMargins left="0.7" right="0.7" top="0.75" bottom="0.75" header="0.3" footer="0.3"/>
  <pageSetup horizontalDpi="360" verticalDpi="360" orientation="portrait" paperSize="9" r:id="rId2"/>
  <drawing r:id="rId1"/>
</worksheet>
</file>

<file path=xl/worksheets/sheet2.xml><?xml version="1.0" encoding="utf-8"?>
<worksheet xmlns="http://schemas.openxmlformats.org/spreadsheetml/2006/main" xmlns:r="http://schemas.openxmlformats.org/officeDocument/2006/relationships">
  <dimension ref="A10:I39"/>
  <sheetViews>
    <sheetView zoomScalePageLayoutView="0" workbookViewId="0" topLeftCell="A24">
      <selection activeCell="I38" sqref="I38"/>
    </sheetView>
  </sheetViews>
  <sheetFormatPr defaultColWidth="9.140625" defaultRowHeight="15"/>
  <cols>
    <col min="2" max="2" width="11.8515625" style="0" bestFit="1" customWidth="1"/>
    <col min="3" max="3" width="9.8515625" style="0" bestFit="1" customWidth="1"/>
    <col min="8" max="9" width="8.8515625" style="0" bestFit="1" customWidth="1"/>
  </cols>
  <sheetData>
    <row r="10" ht="15">
      <c r="B10">
        <v>0.2</v>
      </c>
    </row>
    <row r="11" spans="2:5" ht="15">
      <c r="B11">
        <v>10</v>
      </c>
      <c r="D11">
        <f>0.1</f>
        <v>0.1</v>
      </c>
      <c r="E11" t="s">
        <v>13</v>
      </c>
    </row>
    <row r="12" spans="2:4" ht="15">
      <c r="B12">
        <v>17</v>
      </c>
      <c r="D12">
        <f>B12+273</f>
        <v>290</v>
      </c>
    </row>
    <row r="13" spans="2:5" ht="15">
      <c r="B13">
        <v>1</v>
      </c>
      <c r="D13">
        <f>100000</f>
        <v>100000</v>
      </c>
      <c r="E13" t="s">
        <v>12</v>
      </c>
    </row>
    <row r="14" spans="2:5" ht="15">
      <c r="B14">
        <v>-0.02</v>
      </c>
      <c r="D14">
        <f>B14*4.18</f>
        <v>-0.0836</v>
      </c>
      <c r="E14" t="s">
        <v>11</v>
      </c>
    </row>
    <row r="16" ht="14.25">
      <c r="A16" t="s">
        <v>20</v>
      </c>
    </row>
    <row r="17" ht="16.5">
      <c r="A17" t="s">
        <v>21</v>
      </c>
    </row>
    <row r="25" spans="2:3" ht="17.25">
      <c r="B25" s="4">
        <f>PI()*B10*B10*D11/4</f>
        <v>0.0031415926535897937</v>
      </c>
      <c r="C25" t="s">
        <v>7</v>
      </c>
    </row>
    <row r="27" ht="14.25">
      <c r="A27" t="s">
        <v>14</v>
      </c>
    </row>
    <row r="28" spans="2:3" ht="15">
      <c r="B28" s="4">
        <f>D13*B25/(260.83*(B12+273))</f>
        <v>0.004153309863062867</v>
      </c>
      <c r="C28" t="s">
        <v>9</v>
      </c>
    </row>
    <row r="35" ht="15">
      <c r="F35" t="s">
        <v>22</v>
      </c>
    </row>
    <row r="36" ht="18">
      <c r="F36" t="s">
        <v>24</v>
      </c>
    </row>
    <row r="37" spans="6:9" ht="18">
      <c r="F37" t="s">
        <v>23</v>
      </c>
      <c r="H37" s="5">
        <f>B12+D14/(B28*0.656)</f>
        <v>-13.683726616117134</v>
      </c>
      <c r="I37" s="4" t="s">
        <v>10</v>
      </c>
    </row>
    <row r="39" spans="3:4" ht="15">
      <c r="C39" s="5">
        <f>B12+D14/(B28*0.656)</f>
        <v>-13.683726616117134</v>
      </c>
      <c r="D39" t="s">
        <v>10</v>
      </c>
    </row>
  </sheetData>
  <sheetProtection/>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0:K21"/>
  <sheetViews>
    <sheetView zoomScalePageLayoutView="0" workbookViewId="0" topLeftCell="A8">
      <selection activeCell="K18" sqref="K18"/>
    </sheetView>
  </sheetViews>
  <sheetFormatPr defaultColWidth="9.140625" defaultRowHeight="15"/>
  <sheetData>
    <row r="10" ht="14.25">
      <c r="A10" t="s">
        <v>25</v>
      </c>
    </row>
    <row r="11" spans="1:2" ht="14.25">
      <c r="A11" t="s">
        <v>26</v>
      </c>
      <c r="B11">
        <v>2</v>
      </c>
    </row>
    <row r="12" spans="1:3" ht="14.25">
      <c r="A12" t="s">
        <v>27</v>
      </c>
      <c r="B12">
        <v>200</v>
      </c>
      <c r="C12" t="s">
        <v>28</v>
      </c>
    </row>
    <row r="13" spans="1:5" ht="14.25">
      <c r="A13" t="s">
        <v>29</v>
      </c>
      <c r="B13">
        <v>2</v>
      </c>
      <c r="C13" t="s">
        <v>6</v>
      </c>
      <c r="D13">
        <f>2/1000</f>
        <v>0.002</v>
      </c>
      <c r="E13" t="s">
        <v>34</v>
      </c>
    </row>
    <row r="14" spans="1:5" ht="14.25">
      <c r="A14" t="s">
        <v>30</v>
      </c>
      <c r="B14">
        <v>6</v>
      </c>
      <c r="C14" t="s">
        <v>6</v>
      </c>
      <c r="D14">
        <f>B14/1000</f>
        <v>0.006</v>
      </c>
      <c r="E14" t="s">
        <v>34</v>
      </c>
    </row>
    <row r="15" spans="1:3" ht="14.25">
      <c r="A15" t="s">
        <v>31</v>
      </c>
      <c r="B15">
        <v>8.314</v>
      </c>
      <c r="C15" t="s">
        <v>32</v>
      </c>
    </row>
    <row r="17" ht="14.25">
      <c r="A17" t="s">
        <v>20</v>
      </c>
    </row>
    <row r="18" ht="14.25">
      <c r="A18" t="s">
        <v>33</v>
      </c>
    </row>
    <row r="21" spans="10:11" ht="15">
      <c r="J21" s="5">
        <f>B11*B15*B12*LN(D14/D13)</f>
        <v>3653.5450271946656</v>
      </c>
      <c r="K21" t="s">
        <v>35</v>
      </c>
    </row>
  </sheetData>
  <sheetProtection/>
  <printOptions/>
  <pageMargins left="0.7" right="0.7" top="0.75" bottom="0.75" header="0.3" footer="0.3"/>
  <pageSetup orientation="portrait" paperSize="9"/>
  <drawing r:id="rId3"/>
  <legacyDrawing r:id="rId2"/>
  <oleObjects>
    <oleObject progId="" shapeId="305628" r:id="rId1"/>
  </oleObjects>
</worksheet>
</file>

<file path=xl/worksheets/sheet4.xml><?xml version="1.0" encoding="utf-8"?>
<worksheet xmlns="http://schemas.openxmlformats.org/spreadsheetml/2006/main" xmlns:r="http://schemas.openxmlformats.org/officeDocument/2006/relationships">
  <dimension ref="A16:L45"/>
  <sheetViews>
    <sheetView tabSelected="1" zoomScalePageLayoutView="0" workbookViewId="0" topLeftCell="A8">
      <selection activeCell="E31" sqref="E31"/>
    </sheetView>
  </sheetViews>
  <sheetFormatPr defaultColWidth="9.140625" defaultRowHeight="15"/>
  <cols>
    <col min="1" max="1" width="10.421875" style="0" customWidth="1"/>
    <col min="3" max="3" width="12.140625" style="0" customWidth="1"/>
  </cols>
  <sheetData>
    <row r="16" ht="14.25">
      <c r="A16" s="1" t="s">
        <v>25</v>
      </c>
    </row>
    <row r="17" spans="1:5" ht="14.25">
      <c r="A17" t="s">
        <v>36</v>
      </c>
      <c r="B17">
        <v>50</v>
      </c>
      <c r="C17" t="s">
        <v>10</v>
      </c>
      <c r="D17">
        <f>B17+273</f>
        <v>323</v>
      </c>
      <c r="E17" t="s">
        <v>28</v>
      </c>
    </row>
    <row r="18" spans="1:5" ht="14.25">
      <c r="A18" t="s">
        <v>37</v>
      </c>
      <c r="B18">
        <v>30</v>
      </c>
      <c r="C18" t="s">
        <v>38</v>
      </c>
      <c r="D18">
        <f>B18/100</f>
        <v>0.3</v>
      </c>
      <c r="E18" t="s">
        <v>13</v>
      </c>
    </row>
    <row r="19" spans="1:3" ht="14.25">
      <c r="A19" t="s">
        <v>39</v>
      </c>
      <c r="B19">
        <v>890</v>
      </c>
      <c r="C19" t="s">
        <v>35</v>
      </c>
    </row>
    <row r="20" ht="14.25">
      <c r="A20" t="s">
        <v>40</v>
      </c>
    </row>
    <row r="21" spans="1:12" ht="14.25">
      <c r="A21" t="s">
        <v>26</v>
      </c>
      <c r="B21">
        <v>0.5</v>
      </c>
      <c r="L21" s="8" t="s">
        <v>42</v>
      </c>
    </row>
    <row r="22" spans="1:3" ht="14.25">
      <c r="A22" t="s">
        <v>44</v>
      </c>
      <c r="B22">
        <v>0.05</v>
      </c>
      <c r="C22" t="s">
        <v>13</v>
      </c>
    </row>
    <row r="23" ht="14.25">
      <c r="H23" t="s">
        <v>37</v>
      </c>
    </row>
    <row r="25" ht="14.25">
      <c r="A25" t="s">
        <v>41</v>
      </c>
    </row>
    <row r="26" ht="14.25">
      <c r="A26" t="s">
        <v>42</v>
      </c>
    </row>
    <row r="27" ht="14.25">
      <c r="A27" t="s">
        <v>43</v>
      </c>
    </row>
    <row r="29" ht="14.25">
      <c r="A29" t="s">
        <v>51</v>
      </c>
    </row>
    <row r="31" spans="1:6" ht="16.5">
      <c r="A31" t="s">
        <v>45</v>
      </c>
      <c r="C31" t="s">
        <v>52</v>
      </c>
      <c r="D31">
        <f>3.14*B22*B22*D18</f>
        <v>0.0023550000000000003</v>
      </c>
      <c r="E31" t="s">
        <v>7</v>
      </c>
      <c r="F31" t="s">
        <v>47</v>
      </c>
    </row>
    <row r="33" spans="1:4" ht="14.25">
      <c r="A33" t="s">
        <v>46</v>
      </c>
      <c r="C33" s="5">
        <f>B21*8.314*D17/D31</f>
        <v>570153.2908704883</v>
      </c>
      <c r="D33" t="s">
        <v>12</v>
      </c>
    </row>
    <row r="35" ht="14.25">
      <c r="A35" t="s">
        <v>51</v>
      </c>
    </row>
    <row r="38" spans="1:4" ht="14.25">
      <c r="A38" s="6" t="s">
        <v>53</v>
      </c>
      <c r="C38" s="3">
        <f>B19/(C33*3.14*B22*0.05)</f>
        <v>0.19885142819266394</v>
      </c>
      <c r="D38" t="s">
        <v>13</v>
      </c>
    </row>
    <row r="39" spans="1:4" ht="14.25">
      <c r="A39" s="1" t="s">
        <v>54</v>
      </c>
      <c r="B39" s="1"/>
      <c r="C39" s="10">
        <f>D18+C38</f>
        <v>0.4988514281926639</v>
      </c>
      <c r="D39" s="1" t="s">
        <v>13</v>
      </c>
    </row>
    <row r="41" ht="14.25">
      <c r="A41" t="s">
        <v>48</v>
      </c>
    </row>
    <row r="43" ht="14.25">
      <c r="A43" t="s">
        <v>49</v>
      </c>
    </row>
    <row r="45" spans="1:4" ht="14.25">
      <c r="A45" s="1" t="s">
        <v>50</v>
      </c>
      <c r="B45" s="1"/>
      <c r="C45" s="9">
        <f>C33*3.14*C39*B22*B22/(B21*8.314)</f>
        <v>537.0967043541016</v>
      </c>
      <c r="D45" s="1" t="s">
        <v>28</v>
      </c>
    </row>
  </sheetData>
  <sheetProtection/>
  <printOptions/>
  <pageMargins left="0.7" right="0.7" top="0.75" bottom="0.75" header="0.3" footer="0.3"/>
  <pageSetup horizontalDpi="360" verticalDpi="36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Marina Mistretta</dc:creator>
  <cp:keywords/>
  <dc:description/>
  <cp:lastModifiedBy>Marina Mistretta</cp:lastModifiedBy>
  <dcterms:created xsi:type="dcterms:W3CDTF">2015-06-05T18:19:34Z</dcterms:created>
  <dcterms:modified xsi:type="dcterms:W3CDTF">2020-10-21T10:09:13Z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0x0101006BED8CEFC0F021428098CDFF577FBE99</vt:lpwstr>
  </property>
</Properties>
</file>